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4"/>
  </bookViews>
  <sheets>
    <sheet name="Libro Diario" sheetId="1" r:id="rId1"/>
    <sheet name="Mayores" sheetId="2" r:id="rId2"/>
    <sheet name="Sumas y Saldos" sheetId="3" r:id="rId3"/>
    <sheet name="E.E.R.R." sheetId="5" r:id="rId4"/>
    <sheet name="E.S.P" sheetId="4" r:id="rId5"/>
  </sheets>
  <calcPr calcId="162913"/>
</workbook>
</file>

<file path=xl/calcChain.xml><?xml version="1.0" encoding="utf-8"?>
<calcChain xmlns="http://schemas.openxmlformats.org/spreadsheetml/2006/main">
  <c r="H18" i="3" l="1"/>
  <c r="D12" i="4" l="1"/>
  <c r="C12" i="4"/>
  <c r="C5" i="4"/>
  <c r="D5" i="4"/>
  <c r="C8" i="5"/>
  <c r="C14" i="5" s="1"/>
  <c r="C40" i="2" l="1"/>
  <c r="D40" i="2"/>
  <c r="G16" i="3" l="1"/>
  <c r="H16" i="3"/>
  <c r="J16" i="3"/>
  <c r="I16" i="3"/>
  <c r="E6" i="3"/>
  <c r="D66" i="2"/>
  <c r="C66" i="2"/>
  <c r="D58" i="2"/>
  <c r="C58" i="2"/>
  <c r="D49" i="2"/>
  <c r="C49" i="2"/>
  <c r="F31" i="1"/>
  <c r="G30" i="1"/>
  <c r="F24" i="1"/>
  <c r="F19" i="1"/>
  <c r="F11" i="1"/>
  <c r="C59" i="2" l="1"/>
  <c r="C50" i="2"/>
  <c r="C67" i="2"/>
  <c r="J26" i="2"/>
  <c r="I26" i="2"/>
  <c r="J27" i="2" l="1"/>
  <c r="D13" i="2"/>
  <c r="J18" i="2"/>
  <c r="I18" i="2"/>
  <c r="J10" i="2"/>
  <c r="I10" i="2"/>
  <c r="D30" i="2"/>
  <c r="C30" i="2"/>
  <c r="D21" i="2"/>
  <c r="C21" i="2"/>
  <c r="C22" i="2" s="1"/>
  <c r="C13" i="2"/>
  <c r="C14" i="2" l="1"/>
  <c r="C31" i="2"/>
  <c r="C41" i="2"/>
  <c r="J19" i="2"/>
  <c r="J11" i="2"/>
  <c r="D16" i="3"/>
  <c r="F16" i="3"/>
  <c r="C16" i="3"/>
  <c r="E16" i="3"/>
</calcChain>
</file>

<file path=xl/sharedStrings.xml><?xml version="1.0" encoding="utf-8"?>
<sst xmlns="http://schemas.openxmlformats.org/spreadsheetml/2006/main" count="178" uniqueCount="94">
  <si>
    <t>Caja</t>
  </si>
  <si>
    <t>Mercaderias</t>
  </si>
  <si>
    <t>a Capital Social</t>
  </si>
  <si>
    <t>Orden</t>
  </si>
  <si>
    <t>V. P.</t>
  </si>
  <si>
    <t>DEBE</t>
  </si>
  <si>
    <t>HABER</t>
  </si>
  <si>
    <t>A-</t>
  </si>
  <si>
    <t>a Caja</t>
  </si>
  <si>
    <t>A+</t>
  </si>
  <si>
    <t>P+</t>
  </si>
  <si>
    <t>a Documentos a Pagar</t>
  </si>
  <si>
    <t>PN+</t>
  </si>
  <si>
    <t>ESTADO DE RESULTADOS</t>
  </si>
  <si>
    <t>Detalle</t>
  </si>
  <si>
    <t>Importe</t>
  </si>
  <si>
    <t>Ventas</t>
  </si>
  <si>
    <t xml:space="preserve"> - Costo de las Ventas</t>
  </si>
  <si>
    <t>Resultado Bruto</t>
  </si>
  <si>
    <t xml:space="preserve"> - Gastos</t>
  </si>
  <si>
    <t xml:space="preserve"> + Otros Ingresos</t>
  </si>
  <si>
    <t xml:space="preserve"> - Otros Egresos</t>
  </si>
  <si>
    <t>Resultado del Ejercicio</t>
  </si>
  <si>
    <t>ESTADO DE SITUACION PATRIMONIAL</t>
  </si>
  <si>
    <t>Inicio</t>
  </si>
  <si>
    <t>ACTIVO TOTAL</t>
  </si>
  <si>
    <t>Banco</t>
  </si>
  <si>
    <t>PASIVO + PATRIMONIO NETO</t>
  </si>
  <si>
    <t>Documentos a Pagar</t>
  </si>
  <si>
    <t>Capital Social</t>
  </si>
  <si>
    <t>Asientos en el Libro Diario</t>
  </si>
  <si>
    <t>Pto. 1</t>
  </si>
  <si>
    <t>Pto. 2</t>
  </si>
  <si>
    <t>Registraciones en el Libro Diario</t>
  </si>
  <si>
    <t>Mayores</t>
  </si>
  <si>
    <t xml:space="preserve">Cuenta </t>
  </si>
  <si>
    <t xml:space="preserve">Debe </t>
  </si>
  <si>
    <t>Haber</t>
  </si>
  <si>
    <t>Deudor</t>
  </si>
  <si>
    <t>Acreedor</t>
  </si>
  <si>
    <t>Sumas</t>
  </si>
  <si>
    <t>Saldos</t>
  </si>
  <si>
    <t>ACTIVO</t>
  </si>
  <si>
    <t>P + P. NETO</t>
  </si>
  <si>
    <t>GANANCIAS</t>
  </si>
  <si>
    <t>PERDIDAS</t>
  </si>
  <si>
    <t>Banco Nacion C/C</t>
  </si>
  <si>
    <t>Doc a Pagar</t>
  </si>
  <si>
    <t>totales</t>
  </si>
  <si>
    <t>Balance de Sumas y Saldos</t>
  </si>
  <si>
    <t>ACTIVO = PASIVO + P. NETO +/- Rtdos</t>
  </si>
  <si>
    <t>Mayorizar es tomar una a una las cuentas que intervienen en las registraciones en el Libro Diario y anotar los movimientos en el Debe y Haber de cada una y determinar el Saldo .</t>
  </si>
  <si>
    <t>Con las columnas de ganancias y perdidas del Balance de Sumas y Saldos se arma el Estado de Resultados</t>
  </si>
  <si>
    <t>Con las columnas de Activo y Pasivo + P. Neto del Balance de Sumas y Saldos se arma el Estado de Situacion Patrimonial +/- Rtdo del Ejercicio</t>
  </si>
  <si>
    <t>Una vez que tenemos las cuentas mayorizadas armamos el Balance de Sumas y Saldos transcribiendo los movimientos de cada una, y luego el saldo es pasado a las 4 columnas de la derecha.</t>
  </si>
  <si>
    <t>Banco Nacion Cta Cte</t>
  </si>
  <si>
    <t>Mercaderia</t>
  </si>
  <si>
    <t>a Banco Nacion Cta Cte</t>
  </si>
  <si>
    <t>Asiento Nro</t>
  </si>
  <si>
    <t>Debe</t>
  </si>
  <si>
    <t>CAJA</t>
  </si>
  <si>
    <t>Total</t>
  </si>
  <si>
    <t>Saldo Deudor</t>
  </si>
  <si>
    <t>CAPITAL SOCIAL</t>
  </si>
  <si>
    <t>Saldo Acreedor</t>
  </si>
  <si>
    <t>BANCO NACION CTA CTE</t>
  </si>
  <si>
    <t>MERCADERIAS</t>
  </si>
  <si>
    <t>DOCUMENTOS A PAGAR</t>
  </si>
  <si>
    <t xml:space="preserve">Caja </t>
  </si>
  <si>
    <t>Muebles y Utiles</t>
  </si>
  <si>
    <t>MUEBLES Y UTILES</t>
  </si>
  <si>
    <t>Valores a Depositar</t>
  </si>
  <si>
    <t>a Ventas</t>
  </si>
  <si>
    <t>Costo de Mercaderia Vendida</t>
  </si>
  <si>
    <t>a Mercaderia</t>
  </si>
  <si>
    <t>6 TELEV * $500 (COSTO)</t>
  </si>
  <si>
    <t>6 TELEV * $900 (PCIO DE VENTA)</t>
  </si>
  <si>
    <t>a Valores a Depositar</t>
  </si>
  <si>
    <t>6 LICUADORAS * $300 (COSTO)</t>
  </si>
  <si>
    <t>Documentos a cobrar</t>
  </si>
  <si>
    <t>2 HELADERAS * $500 (PCIO DE VENTA)</t>
  </si>
  <si>
    <t>2 HELADERAS * $300 (COSTO)</t>
  </si>
  <si>
    <t>COSTO MERCADERIA VENDIDA</t>
  </si>
  <si>
    <t>VALORES A DEPOSITAR</t>
  </si>
  <si>
    <t>VENTAS</t>
  </si>
  <si>
    <t>DOCUMENTOS A COBRAR</t>
  </si>
  <si>
    <t>Costo Mercaderia Vendida</t>
  </si>
  <si>
    <t>Documentos a Cobrar</t>
  </si>
  <si>
    <t>18800 = 1000 + 15000 +2800</t>
  </si>
  <si>
    <t>18800=18800</t>
  </si>
  <si>
    <t>R+</t>
  </si>
  <si>
    <t>R-</t>
  </si>
  <si>
    <t>Fin/Cierre</t>
  </si>
  <si>
    <t>EJERCICIO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</si>
</sst>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5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65" fontId="0" fillId="0" borderId="12" xfId="1" applyNumberFormat="1" applyFont="1" applyBorder="1"/>
    <xf numFmtId="165" fontId="0" fillId="0" borderId="13" xfId="1" applyNumberFormat="1" applyFont="1" applyBorder="1"/>
    <xf numFmtId="0" fontId="8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165" fontId="0" fillId="0" borderId="27" xfId="1" applyNumberFormat="1" applyFont="1" applyBorder="1"/>
    <xf numFmtId="165" fontId="0" fillId="0" borderId="30" xfId="1" applyNumberFormat="1" applyFont="1" applyBorder="1"/>
    <xf numFmtId="0" fontId="8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165" fontId="0" fillId="0" borderId="34" xfId="1" applyNumberFormat="1" applyFont="1" applyBorder="1"/>
    <xf numFmtId="0" fontId="6" fillId="0" borderId="17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165" fontId="0" fillId="0" borderId="39" xfId="1" applyNumberFormat="1" applyFont="1" applyBorder="1"/>
    <xf numFmtId="0" fontId="9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8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165" fontId="0" fillId="0" borderId="40" xfId="1" applyNumberFormat="1" applyFont="1" applyBorder="1"/>
    <xf numFmtId="165" fontId="0" fillId="0" borderId="15" xfId="1" applyNumberFormat="1" applyFont="1" applyBorder="1"/>
    <xf numFmtId="165" fontId="0" fillId="0" borderId="22" xfId="1" applyNumberFormat="1" applyFont="1" applyBorder="1"/>
    <xf numFmtId="165" fontId="0" fillId="0" borderId="23" xfId="1" applyNumberFormat="1" applyFont="1" applyBorder="1"/>
    <xf numFmtId="0" fontId="3" fillId="0" borderId="1" xfId="0" applyFont="1" applyBorder="1" applyAlignment="1">
      <alignment horizontal="center" vertical="center"/>
    </xf>
    <xf numFmtId="0" fontId="0" fillId="0" borderId="43" xfId="0" applyBorder="1" applyAlignment="1">
      <alignment vertical="center"/>
    </xf>
    <xf numFmtId="165" fontId="0" fillId="0" borderId="12" xfId="1" applyNumberFormat="1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165" fontId="2" fillId="0" borderId="22" xfId="1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65" fontId="0" fillId="0" borderId="24" xfId="1" applyNumberFormat="1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165" fontId="2" fillId="0" borderId="18" xfId="1" applyNumberFormat="1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165" fontId="2" fillId="0" borderId="45" xfId="1" applyNumberFormat="1" applyFont="1" applyBorder="1" applyAlignment="1">
      <alignment vertical="center"/>
    </xf>
    <xf numFmtId="0" fontId="11" fillId="0" borderId="46" xfId="0" applyFont="1" applyBorder="1" applyAlignment="1">
      <alignment vertical="center"/>
    </xf>
    <xf numFmtId="165" fontId="11" fillId="0" borderId="27" xfId="1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12" fillId="0" borderId="43" xfId="0" applyFont="1" applyBorder="1" applyAlignment="1">
      <alignment vertical="center"/>
    </xf>
    <xf numFmtId="165" fontId="12" fillId="0" borderId="12" xfId="1" applyNumberFormat="1" applyFont="1" applyBorder="1" applyAlignment="1">
      <alignment vertical="center"/>
    </xf>
    <xf numFmtId="165" fontId="12" fillId="0" borderId="13" xfId="1" applyNumberFormat="1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165" fontId="12" fillId="0" borderId="45" xfId="1" applyNumberFormat="1" applyFont="1" applyBorder="1" applyAlignment="1">
      <alignment vertical="center"/>
    </xf>
    <xf numFmtId="165" fontId="12" fillId="0" borderId="47" xfId="1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3" fillId="0" borderId="26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0" fontId="2" fillId="0" borderId="14" xfId="0" applyFont="1" applyBorder="1" applyAlignment="1">
      <alignment vertical="center"/>
    </xf>
    <xf numFmtId="165" fontId="2" fillId="0" borderId="40" xfId="1" applyNumberFormat="1" applyFont="1" applyBorder="1" applyAlignment="1">
      <alignment vertical="center"/>
    </xf>
    <xf numFmtId="165" fontId="2" fillId="0" borderId="15" xfId="1" applyNumberFormat="1" applyFont="1" applyBorder="1" applyAlignment="1">
      <alignment vertical="center"/>
    </xf>
    <xf numFmtId="165" fontId="0" fillId="0" borderId="13" xfId="1" applyNumberFormat="1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165" fontId="13" fillId="0" borderId="22" xfId="1" applyNumberFormat="1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wrapText="1"/>
    </xf>
    <xf numFmtId="165" fontId="13" fillId="2" borderId="26" xfId="1" applyNumberFormat="1" applyFont="1" applyFill="1" applyBorder="1" applyAlignment="1">
      <alignment vertical="center"/>
    </xf>
    <xf numFmtId="165" fontId="13" fillId="2" borderId="23" xfId="1" applyNumberFormat="1" applyFont="1" applyFill="1" applyBorder="1" applyAlignment="1">
      <alignment vertical="center"/>
    </xf>
    <xf numFmtId="165" fontId="11" fillId="0" borderId="12" xfId="1" applyNumberFormat="1" applyFont="1" applyBorder="1"/>
    <xf numFmtId="165" fontId="2" fillId="0" borderId="13" xfId="1" applyNumberFormat="1" applyFont="1" applyBorder="1"/>
    <xf numFmtId="0" fontId="8" fillId="0" borderId="26" xfId="0" applyFont="1" applyBorder="1" applyAlignment="1">
      <alignment horizontal="center" vertical="center"/>
    </xf>
    <xf numFmtId="0" fontId="6" fillId="0" borderId="58" xfId="0" applyFont="1" applyBorder="1" applyAlignment="1">
      <alignment horizontal="left" vertical="center"/>
    </xf>
    <xf numFmtId="0" fontId="6" fillId="0" borderId="57" xfId="0" applyFont="1" applyBorder="1" applyAlignment="1">
      <alignment horizontal="left" vertical="center"/>
    </xf>
    <xf numFmtId="165" fontId="0" fillId="0" borderId="26" xfId="1" applyNumberFormat="1" applyFont="1" applyBorder="1"/>
    <xf numFmtId="165" fontId="0" fillId="0" borderId="6" xfId="1" applyNumberFormat="1" applyFont="1" applyBorder="1"/>
    <xf numFmtId="0" fontId="0" fillId="0" borderId="7" xfId="0" applyBorder="1"/>
    <xf numFmtId="0" fontId="0" fillId="0" borderId="9" xfId="0" applyBorder="1"/>
    <xf numFmtId="0" fontId="0" fillId="0" borderId="24" xfId="0" applyBorder="1"/>
    <xf numFmtId="2" fontId="0" fillId="0" borderId="40" xfId="0" applyNumberFormat="1" applyBorder="1"/>
    <xf numFmtId="2" fontId="0" fillId="0" borderId="15" xfId="0" applyNumberFormat="1" applyBorder="1"/>
    <xf numFmtId="2" fontId="0" fillId="0" borderId="24" xfId="0" applyNumberFormat="1" applyBorder="1"/>
    <xf numFmtId="2" fontId="0" fillId="0" borderId="9" xfId="0" applyNumberFormat="1" applyBorder="1"/>
    <xf numFmtId="0" fontId="0" fillId="0" borderId="7" xfId="0" applyBorder="1" applyAlignment="1">
      <alignment horizontal="center"/>
    </xf>
    <xf numFmtId="4" fontId="0" fillId="0" borderId="36" xfId="0" applyNumberFormat="1" applyBorder="1" applyAlignment="1">
      <alignment horizontal="center" vertical="center"/>
    </xf>
    <xf numFmtId="4" fontId="0" fillId="0" borderId="37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53" xfId="0" applyNumberFormat="1" applyBorder="1" applyAlignment="1">
      <alignment horizontal="center" vertical="center"/>
    </xf>
    <xf numFmtId="4" fontId="0" fillId="0" borderId="51" xfId="0" applyNumberFormat="1" applyBorder="1" applyAlignment="1">
      <alignment horizontal="center" vertical="center"/>
    </xf>
    <xf numFmtId="4" fontId="0" fillId="0" borderId="52" xfId="0" applyNumberFormat="1" applyBorder="1" applyAlignment="1">
      <alignment horizontal="center" vertical="center"/>
    </xf>
    <xf numFmtId="4" fontId="0" fillId="0" borderId="48" xfId="0" applyNumberFormat="1" applyBorder="1" applyAlignment="1">
      <alignment horizontal="center" vertical="center"/>
    </xf>
    <xf numFmtId="4" fontId="0" fillId="0" borderId="49" xfId="0" applyNumberFormat="1" applyBorder="1" applyAlignment="1">
      <alignment horizontal="center" vertical="center"/>
    </xf>
    <xf numFmtId="4" fontId="0" fillId="0" borderId="56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57" xfId="0" applyNumberFormat="1" applyBorder="1" applyAlignment="1">
      <alignment horizontal="center" vertical="center"/>
    </xf>
    <xf numFmtId="4" fontId="0" fillId="0" borderId="54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4" fontId="0" fillId="0" borderId="55" xfId="0" applyNumberForma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1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5" fontId="13" fillId="0" borderId="0" xfId="1" applyNumberFormat="1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6" fillId="0" borderId="48" xfId="0" applyFont="1" applyBorder="1" applyAlignment="1">
      <alignment horizontal="left" vertical="center"/>
    </xf>
    <xf numFmtId="0" fontId="6" fillId="0" borderId="59" xfId="0" applyFont="1" applyBorder="1" applyAlignment="1">
      <alignment horizontal="left" vertical="center"/>
    </xf>
    <xf numFmtId="165" fontId="0" fillId="0" borderId="45" xfId="1" applyNumberFormat="1" applyFont="1" applyBorder="1"/>
    <xf numFmtId="165" fontId="0" fillId="0" borderId="47" xfId="1" applyNumberFormat="1" applyFont="1" applyBorder="1"/>
    <xf numFmtId="0" fontId="8" fillId="0" borderId="14" xfId="0" applyFont="1" applyBorder="1" applyAlignment="1">
      <alignment horizontal="center" vertical="center"/>
    </xf>
    <xf numFmtId="0" fontId="6" fillId="0" borderId="60" xfId="0" applyFont="1" applyBorder="1" applyAlignment="1">
      <alignment horizontal="left" vertical="center"/>
    </xf>
    <xf numFmtId="165" fontId="0" fillId="0" borderId="60" xfId="1" applyNumberFormat="1" applyFont="1" applyBorder="1"/>
    <xf numFmtId="165" fontId="0" fillId="0" borderId="61" xfId="1" applyNumberFormat="1" applyFont="1" applyBorder="1"/>
    <xf numFmtId="0" fontId="8" fillId="0" borderId="44" xfId="0" applyFont="1" applyBorder="1" applyAlignment="1">
      <alignment horizontal="center" vertical="center"/>
    </xf>
    <xf numFmtId="0" fontId="6" fillId="0" borderId="51" xfId="0" applyFont="1" applyBorder="1" applyAlignment="1">
      <alignment horizontal="left" vertical="center"/>
    </xf>
    <xf numFmtId="165" fontId="0" fillId="0" borderId="51" xfId="1" applyNumberFormat="1" applyFont="1" applyBorder="1"/>
    <xf numFmtId="165" fontId="0" fillId="0" borderId="52" xfId="1" applyNumberFormat="1" applyFont="1" applyBorder="1"/>
    <xf numFmtId="0" fontId="9" fillId="0" borderId="51" xfId="0" applyFont="1" applyBorder="1" applyAlignment="1">
      <alignment horizontal="left" vertical="center"/>
    </xf>
    <xf numFmtId="165" fontId="11" fillId="0" borderId="45" xfId="1" applyNumberFormat="1" applyFont="1" applyBorder="1"/>
    <xf numFmtId="0" fontId="9" fillId="0" borderId="59" xfId="0" applyFont="1" applyBorder="1" applyAlignment="1">
      <alignment horizontal="left" vertical="center"/>
    </xf>
    <xf numFmtId="165" fontId="11" fillId="0" borderId="47" xfId="1" applyNumberFormat="1" applyFont="1" applyBorder="1"/>
    <xf numFmtId="0" fontId="15" fillId="0" borderId="7" xfId="0" applyFont="1" applyBorder="1"/>
    <xf numFmtId="2" fontId="15" fillId="0" borderId="24" xfId="0" applyNumberFormat="1" applyFont="1" applyBorder="1"/>
    <xf numFmtId="0" fontId="2" fillId="0" borderId="7" xfId="0" applyFont="1" applyBorder="1"/>
    <xf numFmtId="2" fontId="2" fillId="0" borderId="24" xfId="0" applyNumberFormat="1" applyFont="1" applyBorder="1"/>
    <xf numFmtId="2" fontId="2" fillId="0" borderId="9" xfId="0" applyNumberFormat="1" applyFont="1" applyBorder="1"/>
    <xf numFmtId="165" fontId="13" fillId="0" borderId="0" xfId="1" applyNumberFormat="1" applyFont="1" applyFill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165" fontId="0" fillId="0" borderId="18" xfId="1" applyNumberFormat="1" applyFont="1" applyBorder="1"/>
    <xf numFmtId="165" fontId="0" fillId="0" borderId="19" xfId="1" applyNumberFormat="1" applyFont="1" applyBorder="1"/>
    <xf numFmtId="0" fontId="8" fillId="0" borderId="25" xfId="0" applyFont="1" applyBorder="1" applyAlignment="1">
      <alignment horizontal="center" vertical="center"/>
    </xf>
    <xf numFmtId="0" fontId="6" fillId="0" borderId="62" xfId="0" applyFont="1" applyBorder="1" applyAlignment="1">
      <alignment horizontal="left" vertical="center"/>
    </xf>
    <xf numFmtId="0" fontId="6" fillId="0" borderId="63" xfId="0" applyFont="1" applyBorder="1" applyAlignment="1">
      <alignment horizontal="left" vertical="center"/>
    </xf>
    <xf numFmtId="165" fontId="0" fillId="0" borderId="25" xfId="1" applyNumberFormat="1" applyFont="1" applyBorder="1"/>
    <xf numFmtId="165" fontId="0" fillId="0" borderId="3" xfId="1" applyNumberFormat="1" applyFont="1" applyBorder="1"/>
    <xf numFmtId="0" fontId="0" fillId="2" borderId="0" xfId="0" applyFill="1"/>
    <xf numFmtId="0" fontId="0" fillId="2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3" borderId="31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opLeftCell="A26" zoomScale="112" zoomScaleNormal="112" workbookViewId="0">
      <selection activeCell="B2" sqref="B2:G3"/>
    </sheetView>
  </sheetViews>
  <sheetFormatPr baseColWidth="10" defaultColWidth="9.140625" defaultRowHeight="15" x14ac:dyDescent="0.25"/>
  <cols>
    <col min="1" max="1" width="5.85546875" customWidth="1"/>
    <col min="2" max="2" width="6.5703125" bestFit="1" customWidth="1"/>
    <col min="3" max="3" width="5" bestFit="1" customWidth="1"/>
    <col min="4" max="4" width="28.5703125" customWidth="1"/>
    <col min="5" max="5" width="31.7109375" customWidth="1"/>
    <col min="6" max="7" width="11.5703125" customWidth="1"/>
  </cols>
  <sheetData>
    <row r="1" spans="1:11" ht="15.75" thickBot="1" x14ac:dyDescent="0.3"/>
    <row r="2" spans="1:11" x14ac:dyDescent="0.25">
      <c r="B2" s="156" t="s">
        <v>93</v>
      </c>
      <c r="C2" s="157"/>
      <c r="D2" s="157"/>
      <c r="E2" s="157"/>
      <c r="F2" s="157"/>
      <c r="G2" s="158"/>
    </row>
    <row r="3" spans="1:11" ht="15.75" thickBot="1" x14ac:dyDescent="0.3">
      <c r="B3" s="159"/>
      <c r="C3" s="160"/>
      <c r="D3" s="160"/>
      <c r="E3" s="160"/>
      <c r="F3" s="160"/>
      <c r="G3" s="161"/>
    </row>
    <row r="5" spans="1:11" ht="8.25" customHeight="1" x14ac:dyDescent="0.25"/>
    <row r="6" spans="1:11" x14ac:dyDescent="0.25">
      <c r="A6" s="70" t="s">
        <v>31</v>
      </c>
      <c r="B6" s="70" t="s">
        <v>33</v>
      </c>
    </row>
    <row r="7" spans="1:11" ht="7.5" customHeight="1" thickBot="1" x14ac:dyDescent="0.3"/>
    <row r="8" spans="1:11" ht="16.5" thickBot="1" x14ac:dyDescent="0.3">
      <c r="B8" s="1" t="s">
        <v>3</v>
      </c>
      <c r="C8" s="2" t="s">
        <v>4</v>
      </c>
      <c r="D8" s="162" t="s">
        <v>30</v>
      </c>
      <c r="E8" s="163"/>
      <c r="F8" s="3" t="s">
        <v>5</v>
      </c>
      <c r="G8" s="4" t="s">
        <v>6</v>
      </c>
    </row>
    <row r="9" spans="1:11" ht="21.75" customHeight="1" x14ac:dyDescent="0.25">
      <c r="B9" s="150">
        <v>1</v>
      </c>
      <c r="C9" s="5" t="s">
        <v>9</v>
      </c>
      <c r="D9" s="6" t="s">
        <v>69</v>
      </c>
      <c r="E9" s="7"/>
      <c r="F9" s="8">
        <v>3000</v>
      </c>
      <c r="G9" s="9"/>
    </row>
    <row r="10" spans="1:11" ht="21.75" customHeight="1" x14ac:dyDescent="0.25">
      <c r="B10" s="155"/>
      <c r="C10" s="116" t="s">
        <v>9</v>
      </c>
      <c r="D10" s="117" t="s">
        <v>68</v>
      </c>
      <c r="E10" s="118"/>
      <c r="F10" s="119">
        <v>5500</v>
      </c>
      <c r="G10" s="120"/>
    </row>
    <row r="11" spans="1:11" ht="21.75" customHeight="1" x14ac:dyDescent="0.25">
      <c r="B11" s="155"/>
      <c r="C11" s="25" t="s">
        <v>9</v>
      </c>
      <c r="D11" s="26" t="s">
        <v>56</v>
      </c>
      <c r="E11" s="27"/>
      <c r="F11" s="28">
        <f>+(10*500)+(5*300)</f>
        <v>6500</v>
      </c>
      <c r="G11" s="29"/>
    </row>
    <row r="12" spans="1:11" ht="21.75" customHeight="1" thickBot="1" x14ac:dyDescent="0.3">
      <c r="B12" s="151"/>
      <c r="C12" s="10" t="s">
        <v>12</v>
      </c>
      <c r="D12" s="11"/>
      <c r="E12" s="12" t="s">
        <v>2</v>
      </c>
      <c r="F12" s="13"/>
      <c r="G12" s="14">
        <v>15000</v>
      </c>
    </row>
    <row r="13" spans="1:11" ht="21.75" customHeight="1" x14ac:dyDescent="0.25">
      <c r="B13" s="155">
        <v>2</v>
      </c>
      <c r="C13" s="125" t="s">
        <v>9</v>
      </c>
      <c r="D13" s="126" t="s">
        <v>56</v>
      </c>
      <c r="E13" s="118"/>
      <c r="F13" s="127">
        <v>1200</v>
      </c>
      <c r="G13" s="128"/>
    </row>
    <row r="14" spans="1:11" ht="21.75" customHeight="1" x14ac:dyDescent="0.25">
      <c r="B14" s="155"/>
      <c r="C14" s="121" t="s">
        <v>7</v>
      </c>
      <c r="D14" s="122"/>
      <c r="E14" s="27" t="s">
        <v>8</v>
      </c>
      <c r="F14" s="123"/>
      <c r="G14" s="124">
        <v>200</v>
      </c>
    </row>
    <row r="15" spans="1:11" ht="21.75" customHeight="1" thickBot="1" x14ac:dyDescent="0.3">
      <c r="B15" s="151"/>
      <c r="C15" s="19" t="s">
        <v>10</v>
      </c>
      <c r="D15" s="20"/>
      <c r="E15" s="21" t="s">
        <v>11</v>
      </c>
      <c r="F15" s="22"/>
      <c r="G15" s="17">
        <v>1000</v>
      </c>
    </row>
    <row r="16" spans="1:11" ht="21.75" customHeight="1" x14ac:dyDescent="0.25">
      <c r="B16" s="150">
        <v>3</v>
      </c>
      <c r="C16" s="5" t="s">
        <v>9</v>
      </c>
      <c r="D16" s="23" t="s">
        <v>71</v>
      </c>
      <c r="E16" s="24"/>
      <c r="F16" s="76">
        <v>2700</v>
      </c>
      <c r="G16" s="77"/>
      <c r="I16" s="147" t="s">
        <v>76</v>
      </c>
      <c r="J16" s="147"/>
      <c r="K16" s="147"/>
    </row>
    <row r="17" spans="1:9" ht="21.75" customHeight="1" x14ac:dyDescent="0.25">
      <c r="A17">
        <v>0</v>
      </c>
      <c r="B17" s="155"/>
      <c r="C17" s="116" t="s">
        <v>9</v>
      </c>
      <c r="D17" s="129" t="s">
        <v>68</v>
      </c>
      <c r="E17" s="131"/>
      <c r="F17" s="130">
        <v>2700</v>
      </c>
      <c r="G17" s="132"/>
    </row>
    <row r="18" spans="1:9" ht="21.75" customHeight="1" thickBot="1" x14ac:dyDescent="0.3">
      <c r="B18" s="151"/>
      <c r="C18" s="78" t="s">
        <v>90</v>
      </c>
      <c r="D18" s="79"/>
      <c r="E18" s="80" t="s">
        <v>72</v>
      </c>
      <c r="F18" s="81"/>
      <c r="G18" s="82">
        <v>5400</v>
      </c>
    </row>
    <row r="19" spans="1:9" ht="21.75" customHeight="1" x14ac:dyDescent="0.25">
      <c r="B19" s="150">
        <v>4</v>
      </c>
      <c r="C19" s="25" t="s">
        <v>91</v>
      </c>
      <c r="D19" s="26" t="s">
        <v>73</v>
      </c>
      <c r="E19" s="27"/>
      <c r="F19" s="28">
        <f>+(6*500)</f>
        <v>3000</v>
      </c>
      <c r="G19" s="29"/>
      <c r="I19" t="s">
        <v>75</v>
      </c>
    </row>
    <row r="20" spans="1:9" ht="21.75" customHeight="1" thickBot="1" x14ac:dyDescent="0.3">
      <c r="B20" s="151"/>
      <c r="C20" s="25" t="s">
        <v>7</v>
      </c>
      <c r="D20" s="26"/>
      <c r="E20" s="27" t="s">
        <v>74</v>
      </c>
      <c r="F20" s="28"/>
      <c r="G20" s="29">
        <v>3000</v>
      </c>
    </row>
    <row r="21" spans="1:9" ht="18" customHeight="1" x14ac:dyDescent="0.25">
      <c r="B21" s="152">
        <v>5</v>
      </c>
      <c r="C21" s="5" t="s">
        <v>9</v>
      </c>
      <c r="D21" s="6" t="s">
        <v>55</v>
      </c>
      <c r="E21" s="7"/>
      <c r="F21" s="8">
        <v>5400</v>
      </c>
      <c r="G21" s="9"/>
    </row>
    <row r="22" spans="1:9" ht="18" customHeight="1" x14ac:dyDescent="0.25">
      <c r="B22" s="153"/>
      <c r="C22" s="25" t="s">
        <v>7</v>
      </c>
      <c r="D22" s="139"/>
      <c r="E22" s="18" t="s">
        <v>8</v>
      </c>
      <c r="F22" s="140"/>
      <c r="G22" s="141">
        <v>2700</v>
      </c>
    </row>
    <row r="23" spans="1:9" ht="21.75" customHeight="1" thickBot="1" x14ac:dyDescent="0.3">
      <c r="B23" s="153"/>
      <c r="C23" s="25" t="s">
        <v>7</v>
      </c>
      <c r="D23" s="126"/>
      <c r="E23" s="118" t="s">
        <v>77</v>
      </c>
      <c r="F23" s="119"/>
      <c r="G23" s="120">
        <v>2700</v>
      </c>
    </row>
    <row r="24" spans="1:9" ht="21.75" customHeight="1" x14ac:dyDescent="0.25">
      <c r="B24" s="152">
        <v>6</v>
      </c>
      <c r="C24" s="5" t="s">
        <v>9</v>
      </c>
      <c r="D24" s="6" t="s">
        <v>56</v>
      </c>
      <c r="E24" s="7"/>
      <c r="F24" s="8">
        <f>6*50</f>
        <v>300</v>
      </c>
      <c r="G24" s="9"/>
      <c r="I24" t="s">
        <v>78</v>
      </c>
    </row>
    <row r="25" spans="1:9" ht="21.75" customHeight="1" x14ac:dyDescent="0.25">
      <c r="B25" s="153"/>
      <c r="C25" s="25" t="s">
        <v>7</v>
      </c>
      <c r="D25" s="26"/>
      <c r="E25" s="27" t="s">
        <v>57</v>
      </c>
      <c r="F25" s="28"/>
      <c r="G25" s="29">
        <v>100</v>
      </c>
    </row>
    <row r="26" spans="1:9" ht="21.75" customHeight="1" thickBot="1" x14ac:dyDescent="0.3">
      <c r="B26" s="154"/>
      <c r="C26" s="15" t="s">
        <v>7</v>
      </c>
      <c r="D26" s="16"/>
      <c r="E26" s="21" t="s">
        <v>8</v>
      </c>
      <c r="F26" s="30"/>
      <c r="G26" s="31">
        <v>200</v>
      </c>
    </row>
    <row r="27" spans="1:9" ht="22.5" customHeight="1" x14ac:dyDescent="0.25">
      <c r="B27" s="152">
        <v>7</v>
      </c>
      <c r="C27" s="5" t="s">
        <v>9</v>
      </c>
      <c r="D27" s="6" t="s">
        <v>68</v>
      </c>
      <c r="E27" s="7"/>
      <c r="F27" s="8">
        <v>200</v>
      </c>
      <c r="G27" s="9"/>
      <c r="I27" t="s">
        <v>80</v>
      </c>
    </row>
    <row r="28" spans="1:9" ht="22.5" customHeight="1" x14ac:dyDescent="0.25">
      <c r="B28" s="153"/>
      <c r="C28" s="25" t="s">
        <v>9</v>
      </c>
      <c r="D28" s="126" t="s">
        <v>71</v>
      </c>
      <c r="E28" s="118"/>
      <c r="F28" s="119">
        <v>300</v>
      </c>
      <c r="G28" s="120"/>
    </row>
    <row r="29" spans="1:9" ht="22.5" customHeight="1" x14ac:dyDescent="0.25">
      <c r="B29" s="153"/>
      <c r="C29" s="25" t="s">
        <v>9</v>
      </c>
      <c r="D29" s="26" t="s">
        <v>79</v>
      </c>
      <c r="E29" s="27"/>
      <c r="F29" s="28">
        <v>500</v>
      </c>
      <c r="G29" s="29"/>
    </row>
    <row r="30" spans="1:9" ht="21.75" customHeight="1" thickBot="1" x14ac:dyDescent="0.3">
      <c r="B30" s="154"/>
      <c r="C30" s="15" t="s">
        <v>90</v>
      </c>
      <c r="D30" s="16"/>
      <c r="E30" s="21" t="s">
        <v>72</v>
      </c>
      <c r="F30" s="30"/>
      <c r="G30" s="31">
        <f>2*500</f>
        <v>1000</v>
      </c>
    </row>
    <row r="31" spans="1:9" ht="22.5" customHeight="1" x14ac:dyDescent="0.25">
      <c r="B31" s="150">
        <v>8</v>
      </c>
      <c r="C31" s="142" t="s">
        <v>91</v>
      </c>
      <c r="D31" s="143" t="s">
        <v>73</v>
      </c>
      <c r="E31" s="144"/>
      <c r="F31" s="145">
        <f>2*300</f>
        <v>600</v>
      </c>
      <c r="G31" s="146"/>
      <c r="I31" t="s">
        <v>81</v>
      </c>
    </row>
    <row r="32" spans="1:9" ht="16.5" customHeight="1" thickBot="1" x14ac:dyDescent="0.3">
      <c r="B32" s="151"/>
      <c r="C32" s="78" t="s">
        <v>7</v>
      </c>
      <c r="D32" s="79"/>
      <c r="E32" s="80" t="s">
        <v>74</v>
      </c>
      <c r="F32" s="81"/>
      <c r="G32" s="82">
        <v>600</v>
      </c>
    </row>
  </sheetData>
  <mergeCells count="10">
    <mergeCell ref="B2:G3"/>
    <mergeCell ref="D8:E8"/>
    <mergeCell ref="B9:B12"/>
    <mergeCell ref="B21:B23"/>
    <mergeCell ref="B19:B20"/>
    <mergeCell ref="B31:B32"/>
    <mergeCell ref="B27:B30"/>
    <mergeCell ref="B13:B15"/>
    <mergeCell ref="B16:B18"/>
    <mergeCell ref="B24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2"/>
  <sheetViews>
    <sheetView workbookViewId="0">
      <selection activeCell="D13" sqref="D13:E13"/>
    </sheetView>
  </sheetViews>
  <sheetFormatPr baseColWidth="10" defaultColWidth="9.140625" defaultRowHeight="15" x14ac:dyDescent="0.25"/>
  <cols>
    <col min="1" max="1" width="2" customWidth="1"/>
    <col min="2" max="2" width="14.7109375" style="63" customWidth="1"/>
    <col min="3" max="3" width="11.85546875" customWidth="1"/>
    <col min="4" max="4" width="12.7109375" customWidth="1"/>
    <col min="5" max="5" width="14.140625" style="63" bestFit="1" customWidth="1"/>
    <col min="7" max="7" width="9.140625" customWidth="1"/>
    <col min="8" max="8" width="14.42578125" bestFit="1" customWidth="1"/>
    <col min="9" max="9" width="11.85546875" customWidth="1"/>
    <col min="10" max="10" width="11" customWidth="1"/>
  </cols>
  <sheetData>
    <row r="1" spans="2:10" ht="7.5" customHeight="1" x14ac:dyDescent="0.25"/>
    <row r="2" spans="2:10" ht="15.75" thickBot="1" x14ac:dyDescent="0.3">
      <c r="B2" s="71" t="s">
        <v>32</v>
      </c>
      <c r="C2" s="70" t="s">
        <v>34</v>
      </c>
    </row>
    <row r="3" spans="2:10" s="73" customFormat="1" ht="57" customHeight="1" thickBot="1" x14ac:dyDescent="0.3">
      <c r="B3" s="164" t="s">
        <v>51</v>
      </c>
      <c r="C3" s="165"/>
      <c r="D3" s="165"/>
      <c r="E3" s="165"/>
      <c r="F3" s="166"/>
    </row>
    <row r="4" spans="2:10" ht="15.75" thickBot="1" x14ac:dyDescent="0.3"/>
    <row r="5" spans="2:10" ht="15.75" thickBot="1" x14ac:dyDescent="0.3">
      <c r="B5" s="168" t="s">
        <v>60</v>
      </c>
      <c r="C5" s="169"/>
      <c r="D5" s="170"/>
      <c r="E5"/>
      <c r="H5" s="171" t="s">
        <v>84</v>
      </c>
      <c r="I5" s="172"/>
      <c r="J5" s="173"/>
    </row>
    <row r="6" spans="2:10" ht="15.75" thickBot="1" x14ac:dyDescent="0.3">
      <c r="B6" s="83" t="s">
        <v>58</v>
      </c>
      <c r="C6" s="85" t="s">
        <v>59</v>
      </c>
      <c r="D6" s="84" t="s">
        <v>37</v>
      </c>
      <c r="H6" s="83" t="s">
        <v>58</v>
      </c>
      <c r="I6" s="85" t="s">
        <v>59</v>
      </c>
      <c r="J6" s="84" t="s">
        <v>37</v>
      </c>
    </row>
    <row r="7" spans="2:10" x14ac:dyDescent="0.25">
      <c r="B7" s="72">
        <v>1</v>
      </c>
      <c r="C7" s="86">
        <v>5500</v>
      </c>
      <c r="D7" s="87"/>
      <c r="E7"/>
      <c r="H7" s="72">
        <v>3</v>
      </c>
      <c r="I7" s="86"/>
      <c r="J7" s="87">
        <v>5400</v>
      </c>
    </row>
    <row r="8" spans="2:10" x14ac:dyDescent="0.25">
      <c r="B8" s="72">
        <v>2</v>
      </c>
      <c r="C8" s="86"/>
      <c r="D8" s="87">
        <v>200</v>
      </c>
      <c r="E8"/>
      <c r="H8" s="72">
        <v>7</v>
      </c>
      <c r="I8" s="86"/>
      <c r="J8" s="87">
        <v>1000</v>
      </c>
    </row>
    <row r="9" spans="2:10" ht="15.75" thickBot="1" x14ac:dyDescent="0.3">
      <c r="B9" s="72">
        <v>3</v>
      </c>
      <c r="C9" s="86">
        <v>2700</v>
      </c>
      <c r="D9" s="87"/>
      <c r="E9"/>
      <c r="H9" s="72"/>
      <c r="I9" s="86"/>
      <c r="J9" s="87"/>
    </row>
    <row r="10" spans="2:10" ht="15.75" thickBot="1" x14ac:dyDescent="0.3">
      <c r="B10" s="72">
        <v>5</v>
      </c>
      <c r="C10" s="86"/>
      <c r="D10" s="87">
        <v>2700</v>
      </c>
      <c r="E10"/>
      <c r="H10" s="90" t="s">
        <v>61</v>
      </c>
      <c r="I10" s="88">
        <f>SUM(I7:I9)</f>
        <v>0</v>
      </c>
      <c r="J10" s="89">
        <f>SUM(J7:J9)</f>
        <v>6400</v>
      </c>
    </row>
    <row r="11" spans="2:10" ht="15.75" thickBot="1" x14ac:dyDescent="0.3">
      <c r="B11" s="72">
        <v>6</v>
      </c>
      <c r="C11" s="86"/>
      <c r="D11" s="87">
        <v>200</v>
      </c>
      <c r="E11"/>
      <c r="H11" s="135" t="s">
        <v>64</v>
      </c>
      <c r="I11" s="136"/>
      <c r="J11" s="137">
        <f>+J10-I10</f>
        <v>6400</v>
      </c>
    </row>
    <row r="12" spans="2:10" ht="15.75" thickBot="1" x14ac:dyDescent="0.3">
      <c r="B12" s="72">
        <v>7</v>
      </c>
      <c r="C12" s="86">
        <v>200</v>
      </c>
      <c r="D12" s="87"/>
      <c r="E12"/>
    </row>
    <row r="13" spans="2:10" ht="15.75" customHeight="1" thickBot="1" x14ac:dyDescent="0.3">
      <c r="B13" s="90" t="s">
        <v>61</v>
      </c>
      <c r="C13" s="88">
        <f>SUM(C7:C9)</f>
        <v>8200</v>
      </c>
      <c r="D13" s="89">
        <f>SUM(D8:D10)</f>
        <v>2900</v>
      </c>
      <c r="H13" s="171" t="s">
        <v>67</v>
      </c>
      <c r="I13" s="172"/>
      <c r="J13" s="173"/>
    </row>
    <row r="14" spans="2:10" ht="15.75" customHeight="1" thickBot="1" x14ac:dyDescent="0.3">
      <c r="B14" s="133" t="s">
        <v>62</v>
      </c>
      <c r="C14" s="134">
        <f>+C13-D13</f>
        <v>5300</v>
      </c>
      <c r="D14" s="89"/>
      <c r="H14" s="83" t="s">
        <v>58</v>
      </c>
      <c r="I14" s="85" t="s">
        <v>59</v>
      </c>
      <c r="J14" s="84" t="s">
        <v>37</v>
      </c>
    </row>
    <row r="15" spans="2:10" ht="15.75" thickBot="1" x14ac:dyDescent="0.3">
      <c r="B15"/>
      <c r="H15" s="72">
        <v>2</v>
      </c>
      <c r="I15" s="86"/>
      <c r="J15" s="87">
        <v>1000</v>
      </c>
    </row>
    <row r="16" spans="2:10" ht="15.75" thickBot="1" x14ac:dyDescent="0.3">
      <c r="B16" s="168" t="s">
        <v>70</v>
      </c>
      <c r="C16" s="169"/>
      <c r="D16" s="170"/>
      <c r="H16" s="72"/>
      <c r="I16" s="86"/>
      <c r="J16" s="87"/>
    </row>
    <row r="17" spans="2:10" ht="15.75" thickBot="1" x14ac:dyDescent="0.3">
      <c r="B17" s="83" t="s">
        <v>58</v>
      </c>
      <c r="C17" s="85" t="s">
        <v>59</v>
      </c>
      <c r="D17" s="84" t="s">
        <v>37</v>
      </c>
      <c r="H17" s="72"/>
      <c r="I17" s="86"/>
      <c r="J17" s="87"/>
    </row>
    <row r="18" spans="2:10" ht="15.75" thickBot="1" x14ac:dyDescent="0.3">
      <c r="B18" s="72">
        <v>1</v>
      </c>
      <c r="C18" s="86">
        <v>3000</v>
      </c>
      <c r="D18" s="87"/>
      <c r="H18" s="90" t="s">
        <v>61</v>
      </c>
      <c r="I18" s="88">
        <f>SUM(I15:I17)</f>
        <v>0</v>
      </c>
      <c r="J18" s="89">
        <f>SUM(J15:J17)</f>
        <v>1000</v>
      </c>
    </row>
    <row r="19" spans="2:10" ht="15.75" thickBot="1" x14ac:dyDescent="0.3">
      <c r="B19" s="72"/>
      <c r="C19" s="86"/>
      <c r="D19" s="87"/>
      <c r="H19" s="135" t="s">
        <v>64</v>
      </c>
      <c r="I19" s="136"/>
      <c r="J19" s="137">
        <f>+J18-I18</f>
        <v>1000</v>
      </c>
    </row>
    <row r="20" spans="2:10" ht="15.75" thickBot="1" x14ac:dyDescent="0.3">
      <c r="B20" s="72"/>
      <c r="C20" s="86"/>
      <c r="D20" s="87"/>
    </row>
    <row r="21" spans="2:10" ht="15.75" customHeight="1" thickBot="1" x14ac:dyDescent="0.3">
      <c r="B21" s="90" t="s">
        <v>61</v>
      </c>
      <c r="C21" s="88">
        <f>SUM(C18:C20)</f>
        <v>3000</v>
      </c>
      <c r="D21" s="89">
        <f>SUM(D18:D20)</f>
        <v>0</v>
      </c>
      <c r="H21" s="171" t="s">
        <v>63</v>
      </c>
      <c r="I21" s="172"/>
      <c r="J21" s="173"/>
    </row>
    <row r="22" spans="2:10" ht="15.75" customHeight="1" thickBot="1" x14ac:dyDescent="0.3">
      <c r="B22" s="133" t="s">
        <v>62</v>
      </c>
      <c r="C22" s="134">
        <f>+C21-D21</f>
        <v>3000</v>
      </c>
      <c r="D22" s="89"/>
      <c r="H22" s="83" t="s">
        <v>58</v>
      </c>
      <c r="I22" s="85" t="s">
        <v>59</v>
      </c>
      <c r="J22" s="84" t="s">
        <v>37</v>
      </c>
    </row>
    <row r="23" spans="2:10" ht="15.75" thickBot="1" x14ac:dyDescent="0.3">
      <c r="C23" s="167"/>
      <c r="D23" s="167"/>
      <c r="H23" s="72">
        <v>1</v>
      </c>
      <c r="I23" s="86"/>
      <c r="J23" s="87">
        <v>15000</v>
      </c>
    </row>
    <row r="24" spans="2:10" ht="15.75" thickBot="1" x14ac:dyDescent="0.3">
      <c r="B24" s="168" t="s">
        <v>65</v>
      </c>
      <c r="C24" s="169"/>
      <c r="D24" s="170"/>
      <c r="H24" s="72"/>
      <c r="I24" s="86"/>
      <c r="J24" s="87"/>
    </row>
    <row r="25" spans="2:10" ht="15.75" thickBot="1" x14ac:dyDescent="0.3">
      <c r="B25" s="83" t="s">
        <v>58</v>
      </c>
      <c r="C25" s="85" t="s">
        <v>59</v>
      </c>
      <c r="D25" s="84" t="s">
        <v>37</v>
      </c>
      <c r="H25" s="72"/>
      <c r="I25" s="86"/>
      <c r="J25" s="87"/>
    </row>
    <row r="26" spans="2:10" ht="15.75" thickBot="1" x14ac:dyDescent="0.3">
      <c r="B26" s="72">
        <v>5</v>
      </c>
      <c r="C26" s="86">
        <v>5400</v>
      </c>
      <c r="D26" s="87"/>
      <c r="H26" s="90" t="s">
        <v>61</v>
      </c>
      <c r="I26" s="88">
        <f>SUM(I23:I25)</f>
        <v>0</v>
      </c>
      <c r="J26" s="89">
        <f>SUM(J23:J25)</f>
        <v>15000</v>
      </c>
    </row>
    <row r="27" spans="2:10" ht="15.75" thickBot="1" x14ac:dyDescent="0.3">
      <c r="B27" s="72">
        <v>6</v>
      </c>
      <c r="C27" s="86"/>
      <c r="D27" s="87">
        <v>100</v>
      </c>
      <c r="H27" s="135" t="s">
        <v>64</v>
      </c>
      <c r="I27" s="136"/>
      <c r="J27" s="137">
        <f>+J26-I26</f>
        <v>15000</v>
      </c>
    </row>
    <row r="28" spans="2:10" x14ac:dyDescent="0.25">
      <c r="B28" s="72"/>
      <c r="C28" s="86"/>
      <c r="D28" s="87"/>
    </row>
    <row r="29" spans="2:10" ht="15.75" thickBot="1" x14ac:dyDescent="0.3">
      <c r="B29" s="72"/>
      <c r="C29" s="86"/>
      <c r="D29" s="87"/>
    </row>
    <row r="30" spans="2:10" ht="15.75" thickBot="1" x14ac:dyDescent="0.3">
      <c r="B30" s="90" t="s">
        <v>61</v>
      </c>
      <c r="C30" s="88">
        <f>SUM(C26:C29)</f>
        <v>5400</v>
      </c>
      <c r="D30" s="89">
        <f>SUM(D26:D29)</f>
        <v>100</v>
      </c>
    </row>
    <row r="31" spans="2:10" ht="15.75" thickBot="1" x14ac:dyDescent="0.3">
      <c r="B31" s="133" t="s">
        <v>62</v>
      </c>
      <c r="C31" s="134">
        <f>+C30-D30</f>
        <v>5300</v>
      </c>
      <c r="D31" s="89"/>
    </row>
    <row r="32" spans="2:10" ht="15.75" thickBot="1" x14ac:dyDescent="0.3"/>
    <row r="33" spans="2:4" ht="15.75" thickBot="1" x14ac:dyDescent="0.3">
      <c r="B33" s="168" t="s">
        <v>66</v>
      </c>
      <c r="C33" s="169"/>
      <c r="D33" s="170"/>
    </row>
    <row r="34" spans="2:4" ht="15.75" thickBot="1" x14ac:dyDescent="0.3">
      <c r="B34" s="83" t="s">
        <v>58</v>
      </c>
      <c r="C34" s="85" t="s">
        <v>59</v>
      </c>
      <c r="D34" s="84" t="s">
        <v>37</v>
      </c>
    </row>
    <row r="35" spans="2:4" x14ac:dyDescent="0.25">
      <c r="B35" s="72">
        <v>1</v>
      </c>
      <c r="C35" s="86">
        <v>6500</v>
      </c>
      <c r="D35" s="87"/>
    </row>
    <row r="36" spans="2:4" x14ac:dyDescent="0.25">
      <c r="B36" s="72">
        <v>2</v>
      </c>
      <c r="C36" s="86">
        <v>1200</v>
      </c>
      <c r="D36" s="87"/>
    </row>
    <row r="37" spans="2:4" x14ac:dyDescent="0.25">
      <c r="B37" s="72">
        <v>4</v>
      </c>
      <c r="C37" s="86"/>
      <c r="D37" s="87">
        <v>3000</v>
      </c>
    </row>
    <row r="38" spans="2:4" x14ac:dyDescent="0.25">
      <c r="B38" s="72">
        <v>6</v>
      </c>
      <c r="C38" s="86">
        <v>300</v>
      </c>
      <c r="D38" s="87"/>
    </row>
    <row r="39" spans="2:4" ht="15.75" thickBot="1" x14ac:dyDescent="0.3">
      <c r="B39" s="72">
        <v>8</v>
      </c>
      <c r="C39" s="86"/>
      <c r="D39" s="87">
        <v>600</v>
      </c>
    </row>
    <row r="40" spans="2:4" ht="15.75" thickBot="1" x14ac:dyDescent="0.3">
      <c r="B40" s="90" t="s">
        <v>61</v>
      </c>
      <c r="C40" s="88">
        <f>SUM(C35:C39)</f>
        <v>8000</v>
      </c>
      <c r="D40" s="89">
        <f>SUM(D35:D39)</f>
        <v>3600</v>
      </c>
    </row>
    <row r="41" spans="2:4" ht="15.75" thickBot="1" x14ac:dyDescent="0.3">
      <c r="B41" s="133" t="s">
        <v>62</v>
      </c>
      <c r="C41" s="134">
        <f>+C40-D40</f>
        <v>4400</v>
      </c>
      <c r="D41" s="89"/>
    </row>
    <row r="42" spans="2:4" ht="15.75" thickBot="1" x14ac:dyDescent="0.3"/>
    <row r="43" spans="2:4" ht="15.75" thickBot="1" x14ac:dyDescent="0.3">
      <c r="B43" s="168" t="s">
        <v>82</v>
      </c>
      <c r="C43" s="169"/>
      <c r="D43" s="170"/>
    </row>
    <row r="44" spans="2:4" ht="15.75" thickBot="1" x14ac:dyDescent="0.3">
      <c r="B44" s="83" t="s">
        <v>58</v>
      </c>
      <c r="C44" s="85" t="s">
        <v>59</v>
      </c>
      <c r="D44" s="84" t="s">
        <v>37</v>
      </c>
    </row>
    <row r="45" spans="2:4" x14ac:dyDescent="0.25">
      <c r="B45" s="72">
        <v>4</v>
      </c>
      <c r="C45" s="86">
        <v>3000</v>
      </c>
      <c r="D45" s="87"/>
    </row>
    <row r="46" spans="2:4" x14ac:dyDescent="0.25">
      <c r="B46" s="72">
        <v>8</v>
      </c>
      <c r="C46" s="86">
        <v>600</v>
      </c>
      <c r="D46" s="87"/>
    </row>
    <row r="47" spans="2:4" x14ac:dyDescent="0.25">
      <c r="B47" s="72"/>
      <c r="C47" s="86"/>
      <c r="D47" s="87"/>
    </row>
    <row r="48" spans="2:4" ht="15.75" thickBot="1" x14ac:dyDescent="0.3">
      <c r="B48" s="72"/>
      <c r="C48" s="86"/>
      <c r="D48" s="87"/>
    </row>
    <row r="49" spans="2:4" ht="15.75" thickBot="1" x14ac:dyDescent="0.3">
      <c r="B49" s="90" t="s">
        <v>61</v>
      </c>
      <c r="C49" s="88">
        <f>SUM(C45:C48)</f>
        <v>3600</v>
      </c>
      <c r="D49" s="89">
        <f>SUM(D45:D48)</f>
        <v>0</v>
      </c>
    </row>
    <row r="50" spans="2:4" ht="15.75" thickBot="1" x14ac:dyDescent="0.3">
      <c r="B50" s="133" t="s">
        <v>62</v>
      </c>
      <c r="C50" s="134">
        <f>+C49-D49</f>
        <v>3600</v>
      </c>
      <c r="D50" s="89"/>
    </row>
    <row r="51" spans="2:4" ht="15.75" thickBot="1" x14ac:dyDescent="0.3"/>
    <row r="52" spans="2:4" ht="15.75" thickBot="1" x14ac:dyDescent="0.3">
      <c r="B52" s="168" t="s">
        <v>83</v>
      </c>
      <c r="C52" s="169"/>
      <c r="D52" s="170"/>
    </row>
    <row r="53" spans="2:4" ht="15.75" thickBot="1" x14ac:dyDescent="0.3">
      <c r="B53" s="83" t="s">
        <v>58</v>
      </c>
      <c r="C53" s="85" t="s">
        <v>59</v>
      </c>
      <c r="D53" s="84" t="s">
        <v>37</v>
      </c>
    </row>
    <row r="54" spans="2:4" x14ac:dyDescent="0.25">
      <c r="B54" s="72">
        <v>3</v>
      </c>
      <c r="C54" s="86">
        <v>2700</v>
      </c>
      <c r="D54" s="87"/>
    </row>
    <row r="55" spans="2:4" x14ac:dyDescent="0.25">
      <c r="B55" s="72">
        <v>5</v>
      </c>
      <c r="C55" s="86"/>
      <c r="D55" s="87">
        <v>2700</v>
      </c>
    </row>
    <row r="56" spans="2:4" x14ac:dyDescent="0.25">
      <c r="B56" s="72">
        <v>7</v>
      </c>
      <c r="C56" s="86">
        <v>300</v>
      </c>
      <c r="D56" s="87"/>
    </row>
    <row r="57" spans="2:4" ht="15.75" thickBot="1" x14ac:dyDescent="0.3">
      <c r="B57" s="72"/>
      <c r="C57" s="86"/>
      <c r="D57" s="87"/>
    </row>
    <row r="58" spans="2:4" ht="15.75" thickBot="1" x14ac:dyDescent="0.3">
      <c r="B58" s="90" t="s">
        <v>61</v>
      </c>
      <c r="C58" s="88">
        <f>SUM(C54:C57)</f>
        <v>3000</v>
      </c>
      <c r="D58" s="89">
        <f>SUM(D54:D57)</f>
        <v>2700</v>
      </c>
    </row>
    <row r="59" spans="2:4" ht="15.75" thickBot="1" x14ac:dyDescent="0.3">
      <c r="B59" s="133" t="s">
        <v>62</v>
      </c>
      <c r="C59" s="134">
        <f>+C58-D58</f>
        <v>300</v>
      </c>
      <c r="D59" s="89"/>
    </row>
    <row r="60" spans="2:4" ht="15.75" thickBot="1" x14ac:dyDescent="0.3"/>
    <row r="61" spans="2:4" ht="15.75" thickBot="1" x14ac:dyDescent="0.3">
      <c r="B61" s="168" t="s">
        <v>85</v>
      </c>
      <c r="C61" s="169"/>
      <c r="D61" s="170"/>
    </row>
    <row r="62" spans="2:4" ht="15.75" thickBot="1" x14ac:dyDescent="0.3">
      <c r="B62" s="83" t="s">
        <v>58</v>
      </c>
      <c r="C62" s="85" t="s">
        <v>59</v>
      </c>
      <c r="D62" s="84" t="s">
        <v>37</v>
      </c>
    </row>
    <row r="63" spans="2:4" x14ac:dyDescent="0.25">
      <c r="B63" s="72">
        <v>7</v>
      </c>
      <c r="C63" s="86">
        <v>500</v>
      </c>
      <c r="D63" s="87"/>
    </row>
    <row r="64" spans="2:4" x14ac:dyDescent="0.25">
      <c r="B64" s="72"/>
      <c r="C64" s="86"/>
      <c r="D64" s="87"/>
    </row>
    <row r="65" spans="2:4" ht="15.75" thickBot="1" x14ac:dyDescent="0.3">
      <c r="B65" s="72"/>
      <c r="C65" s="86"/>
      <c r="D65" s="87"/>
    </row>
    <row r="66" spans="2:4" ht="15.75" thickBot="1" x14ac:dyDescent="0.3">
      <c r="B66" s="90" t="s">
        <v>61</v>
      </c>
      <c r="C66" s="88">
        <f>SUM(C63:C65)</f>
        <v>500</v>
      </c>
      <c r="D66" s="89">
        <f>SUM(D63:D65)</f>
        <v>0</v>
      </c>
    </row>
    <row r="67" spans="2:4" ht="15.75" thickBot="1" x14ac:dyDescent="0.3">
      <c r="B67" s="133" t="s">
        <v>62</v>
      </c>
      <c r="C67" s="134">
        <f>+C66-D66</f>
        <v>500</v>
      </c>
      <c r="D67" s="89"/>
    </row>
    <row r="68" spans="2:4" x14ac:dyDescent="0.25">
      <c r="C68" s="167"/>
      <c r="D68" s="167"/>
    </row>
    <row r="75" spans="2:4" x14ac:dyDescent="0.25">
      <c r="C75" s="167"/>
      <c r="D75" s="167"/>
    </row>
    <row r="82" spans="3:4" x14ac:dyDescent="0.25">
      <c r="C82" s="167"/>
      <c r="D82" s="167"/>
    </row>
  </sheetData>
  <mergeCells count="15">
    <mergeCell ref="H5:J5"/>
    <mergeCell ref="H13:J13"/>
    <mergeCell ref="C82:D82"/>
    <mergeCell ref="C23:D23"/>
    <mergeCell ref="B16:D16"/>
    <mergeCell ref="B24:D24"/>
    <mergeCell ref="B33:D33"/>
    <mergeCell ref="H21:J21"/>
    <mergeCell ref="B3:F3"/>
    <mergeCell ref="C68:D68"/>
    <mergeCell ref="C75:D75"/>
    <mergeCell ref="B5:D5"/>
    <mergeCell ref="B43:D43"/>
    <mergeCell ref="B52:D52"/>
    <mergeCell ref="B61:D6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3"/>
  <sheetViews>
    <sheetView topLeftCell="A4" workbookViewId="0">
      <selection activeCell="G16" sqref="G16:J16"/>
    </sheetView>
  </sheetViews>
  <sheetFormatPr baseColWidth="10" defaultColWidth="9.140625" defaultRowHeight="15" x14ac:dyDescent="0.25"/>
  <cols>
    <col min="1" max="1" width="0.85546875" customWidth="1"/>
    <col min="2" max="2" width="27.140625" style="64" bestFit="1" customWidth="1"/>
    <col min="3" max="6" width="10" style="64" customWidth="1"/>
    <col min="7" max="10" width="11.85546875" style="64" customWidth="1"/>
  </cols>
  <sheetData>
    <row r="1" spans="2:10" ht="4.5" customHeight="1" thickBot="1" x14ac:dyDescent="0.3"/>
    <row r="2" spans="2:10" ht="40.5" customHeight="1" thickBot="1" x14ac:dyDescent="0.3">
      <c r="B2" s="164" t="s">
        <v>54</v>
      </c>
      <c r="C2" s="165"/>
      <c r="D2" s="165"/>
      <c r="E2" s="165"/>
      <c r="F2" s="165"/>
      <c r="G2" s="165"/>
      <c r="H2" s="165"/>
      <c r="I2" s="165"/>
      <c r="J2" s="166"/>
    </row>
    <row r="3" spans="2:10" ht="18" customHeight="1" thickBot="1" x14ac:dyDescent="0.3">
      <c r="B3" s="178" t="s">
        <v>49</v>
      </c>
      <c r="C3" s="179"/>
      <c r="D3" s="179"/>
      <c r="E3" s="179"/>
      <c r="F3" s="179"/>
      <c r="G3" s="179"/>
      <c r="H3" s="179"/>
      <c r="I3" s="179"/>
      <c r="J3" s="180"/>
    </row>
    <row r="4" spans="2:10" x14ac:dyDescent="0.25">
      <c r="B4" s="185" t="s">
        <v>35</v>
      </c>
      <c r="C4" s="181" t="s">
        <v>40</v>
      </c>
      <c r="D4" s="182"/>
      <c r="E4" s="183" t="s">
        <v>41</v>
      </c>
      <c r="F4" s="184"/>
      <c r="G4" s="187" t="s">
        <v>42</v>
      </c>
      <c r="H4" s="189" t="s">
        <v>43</v>
      </c>
      <c r="I4" s="174" t="s">
        <v>44</v>
      </c>
      <c r="J4" s="176" t="s">
        <v>45</v>
      </c>
    </row>
    <row r="5" spans="2:10" ht="15.75" thickBot="1" x14ac:dyDescent="0.3">
      <c r="B5" s="186"/>
      <c r="C5" s="65" t="s">
        <v>36</v>
      </c>
      <c r="D5" s="66" t="s">
        <v>37</v>
      </c>
      <c r="E5" s="148" t="s">
        <v>38</v>
      </c>
      <c r="F5" s="149" t="s">
        <v>39</v>
      </c>
      <c r="G5" s="188"/>
      <c r="H5" s="190"/>
      <c r="I5" s="175"/>
      <c r="J5" s="177"/>
    </row>
    <row r="6" spans="2:10" ht="23.25" customHeight="1" x14ac:dyDescent="0.25">
      <c r="B6" s="67" t="s">
        <v>0</v>
      </c>
      <c r="C6" s="91">
        <v>8200</v>
      </c>
      <c r="D6" s="92">
        <v>2900</v>
      </c>
      <c r="E6" s="91">
        <f>8200-2900</f>
        <v>5300</v>
      </c>
      <c r="F6" s="92"/>
      <c r="G6" s="93">
        <v>5300</v>
      </c>
      <c r="H6" s="94"/>
      <c r="I6" s="94"/>
      <c r="J6" s="92"/>
    </row>
    <row r="7" spans="2:10" ht="23.25" customHeight="1" x14ac:dyDescent="0.25">
      <c r="B7" s="68" t="s">
        <v>46</v>
      </c>
      <c r="C7" s="95">
        <v>5400</v>
      </c>
      <c r="D7" s="96">
        <v>100</v>
      </c>
      <c r="E7" s="91">
        <v>5300</v>
      </c>
      <c r="F7" s="96"/>
      <c r="G7" s="97">
        <v>5300</v>
      </c>
      <c r="H7" s="98"/>
      <c r="I7" s="98"/>
      <c r="J7" s="96"/>
    </row>
    <row r="8" spans="2:10" ht="23.25" customHeight="1" x14ac:dyDescent="0.25">
      <c r="B8" s="68" t="s">
        <v>1</v>
      </c>
      <c r="C8" s="95">
        <v>8000</v>
      </c>
      <c r="D8" s="96">
        <v>3600</v>
      </c>
      <c r="E8" s="91">
        <v>4400</v>
      </c>
      <c r="F8" s="96"/>
      <c r="G8" s="97">
        <v>4400</v>
      </c>
      <c r="H8" s="98"/>
      <c r="I8" s="98"/>
      <c r="J8" s="96"/>
    </row>
    <row r="9" spans="2:10" ht="23.25" customHeight="1" x14ac:dyDescent="0.25">
      <c r="B9" s="68" t="s">
        <v>69</v>
      </c>
      <c r="C9" s="95">
        <v>3000</v>
      </c>
      <c r="D9" s="96">
        <v>0</v>
      </c>
      <c r="E9" s="91">
        <v>3000</v>
      </c>
      <c r="F9" s="96"/>
      <c r="G9" s="97">
        <v>3000</v>
      </c>
      <c r="H9" s="98"/>
      <c r="I9" s="98"/>
      <c r="J9" s="96"/>
    </row>
    <row r="10" spans="2:10" ht="23.25" customHeight="1" x14ac:dyDescent="0.25">
      <c r="B10" s="68" t="s">
        <v>86</v>
      </c>
      <c r="C10" s="95">
        <v>3600</v>
      </c>
      <c r="D10" s="96">
        <v>0</v>
      </c>
      <c r="E10" s="91">
        <v>3600</v>
      </c>
      <c r="F10" s="96"/>
      <c r="G10" s="97"/>
      <c r="H10" s="98"/>
      <c r="I10" s="98"/>
      <c r="J10" s="96">
        <v>3600</v>
      </c>
    </row>
    <row r="11" spans="2:10" ht="23.25" customHeight="1" x14ac:dyDescent="0.25">
      <c r="B11" s="68" t="s">
        <v>71</v>
      </c>
      <c r="C11" s="95">
        <v>3000</v>
      </c>
      <c r="D11" s="96">
        <v>2700</v>
      </c>
      <c r="E11" s="91">
        <v>300</v>
      </c>
      <c r="F11" s="96"/>
      <c r="G11" s="97">
        <v>300</v>
      </c>
      <c r="H11" s="98"/>
      <c r="I11" s="98"/>
      <c r="J11" s="96"/>
    </row>
    <row r="12" spans="2:10" ht="23.25" customHeight="1" x14ac:dyDescent="0.25">
      <c r="B12" s="68" t="s">
        <v>87</v>
      </c>
      <c r="C12" s="95">
        <v>500</v>
      </c>
      <c r="D12" s="96">
        <v>0</v>
      </c>
      <c r="E12" s="91">
        <v>500</v>
      </c>
      <c r="F12" s="96"/>
      <c r="G12" s="97">
        <v>500</v>
      </c>
      <c r="H12" s="98"/>
      <c r="I12" s="98"/>
      <c r="J12" s="96"/>
    </row>
    <row r="13" spans="2:10" ht="23.25" customHeight="1" x14ac:dyDescent="0.25">
      <c r="B13" s="68" t="s">
        <v>16</v>
      </c>
      <c r="C13" s="95">
        <v>0</v>
      </c>
      <c r="D13" s="96">
        <v>6400</v>
      </c>
      <c r="E13" s="95"/>
      <c r="F13" s="96">
        <v>6400</v>
      </c>
      <c r="G13" s="97"/>
      <c r="H13" s="98"/>
      <c r="I13" s="98">
        <v>6400</v>
      </c>
      <c r="J13" s="96"/>
    </row>
    <row r="14" spans="2:10" ht="23.25" customHeight="1" x14ac:dyDescent="0.25">
      <c r="B14" s="68" t="s">
        <v>29</v>
      </c>
      <c r="C14" s="95">
        <v>0</v>
      </c>
      <c r="D14" s="96">
        <v>15000</v>
      </c>
      <c r="E14" s="95"/>
      <c r="F14" s="96">
        <v>15000</v>
      </c>
      <c r="G14" s="97"/>
      <c r="H14" s="98">
        <v>15000</v>
      </c>
      <c r="I14" s="98"/>
      <c r="J14" s="96"/>
    </row>
    <row r="15" spans="2:10" ht="23.25" customHeight="1" thickBot="1" x14ac:dyDescent="0.3">
      <c r="B15" s="68" t="s">
        <v>47</v>
      </c>
      <c r="C15" s="95">
        <v>0</v>
      </c>
      <c r="D15" s="96">
        <v>1000</v>
      </c>
      <c r="E15" s="95"/>
      <c r="F15" s="96">
        <v>1000</v>
      </c>
      <c r="G15" s="97"/>
      <c r="H15" s="98">
        <v>1000</v>
      </c>
      <c r="I15" s="98"/>
      <c r="J15" s="96"/>
    </row>
    <row r="16" spans="2:10" ht="15.75" thickBot="1" x14ac:dyDescent="0.3">
      <c r="B16" s="69" t="s">
        <v>48</v>
      </c>
      <c r="C16" s="99">
        <f t="shared" ref="C16:F16" si="0">SUM(C6:C15)</f>
        <v>31700</v>
      </c>
      <c r="D16" s="100">
        <f t="shared" si="0"/>
        <v>31700</v>
      </c>
      <c r="E16" s="99">
        <f t="shared" si="0"/>
        <v>22400</v>
      </c>
      <c r="F16" s="101">
        <f t="shared" si="0"/>
        <v>22400</v>
      </c>
      <c r="G16" s="102">
        <f>SUM(G6:G15)</f>
        <v>18800</v>
      </c>
      <c r="H16" s="103">
        <f>SUM(H6:H15)</f>
        <v>16000</v>
      </c>
      <c r="I16" s="102">
        <f>SUM(I6:I15)</f>
        <v>6400</v>
      </c>
      <c r="J16" s="104">
        <f>SUM(J6:J15)</f>
        <v>3600</v>
      </c>
    </row>
    <row r="18" spans="7:8" ht="21" customHeight="1" x14ac:dyDescent="0.25">
      <c r="G18" s="64">
        <v>18800</v>
      </c>
      <c r="H18" s="64">
        <f>16000+6400-3600</f>
        <v>18800</v>
      </c>
    </row>
    <row r="19" spans="7:8" ht="21" customHeight="1" x14ac:dyDescent="0.25"/>
    <row r="20" spans="7:8" ht="21" customHeight="1" x14ac:dyDescent="0.25"/>
    <row r="21" spans="7:8" ht="21" customHeight="1" x14ac:dyDescent="0.25"/>
    <row r="22" spans="7:8" ht="21" customHeight="1" x14ac:dyDescent="0.25"/>
    <row r="23" spans="7:8" ht="21" customHeight="1" x14ac:dyDescent="0.25"/>
    <row r="24" spans="7:8" ht="21" customHeight="1" x14ac:dyDescent="0.25"/>
    <row r="25" spans="7:8" ht="21" customHeight="1" x14ac:dyDescent="0.25"/>
    <row r="26" spans="7:8" ht="21" customHeight="1" x14ac:dyDescent="0.25"/>
    <row r="27" spans="7:8" ht="21" customHeight="1" x14ac:dyDescent="0.25"/>
    <row r="28" spans="7:8" ht="21" customHeight="1" x14ac:dyDescent="0.25"/>
    <row r="29" spans="7:8" ht="21" customHeight="1" x14ac:dyDescent="0.25"/>
    <row r="30" spans="7:8" ht="21" customHeight="1" x14ac:dyDescent="0.25"/>
    <row r="31" spans="7:8" ht="21" customHeight="1" x14ac:dyDescent="0.25"/>
    <row r="32" spans="7:8" ht="21" customHeight="1" x14ac:dyDescent="0.25"/>
    <row r="33" ht="21" customHeight="1" x14ac:dyDescent="0.25"/>
  </sheetData>
  <mergeCells count="9">
    <mergeCell ref="B2:J2"/>
    <mergeCell ref="I4:I5"/>
    <mergeCell ref="J4:J5"/>
    <mergeCell ref="B3:J3"/>
    <mergeCell ref="C4:D4"/>
    <mergeCell ref="E4:F4"/>
    <mergeCell ref="B4:B5"/>
    <mergeCell ref="G4:G5"/>
    <mergeCell ref="H4:H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workbookViewId="0">
      <selection activeCell="C16" sqref="C16"/>
    </sheetView>
  </sheetViews>
  <sheetFormatPr baseColWidth="10" defaultRowHeight="15" x14ac:dyDescent="0.25"/>
  <cols>
    <col min="2" max="2" width="21.28515625" bestFit="1" customWidth="1"/>
    <col min="3" max="3" width="22.5703125" customWidth="1"/>
  </cols>
  <sheetData>
    <row r="2" spans="2:3" ht="15.75" thickBot="1" x14ac:dyDescent="0.3"/>
    <row r="3" spans="2:3" ht="15.75" thickBot="1" x14ac:dyDescent="0.3">
      <c r="B3" s="191" t="s">
        <v>52</v>
      </c>
      <c r="C3" s="192"/>
    </row>
    <row r="4" spans="2:3" ht="15.75" thickBot="1" x14ac:dyDescent="0.3">
      <c r="B4" s="193" t="s">
        <v>13</v>
      </c>
      <c r="C4" s="194"/>
    </row>
    <row r="5" spans="2:3" ht="15.75" thickBot="1" x14ac:dyDescent="0.3">
      <c r="B5" s="32" t="s">
        <v>14</v>
      </c>
      <c r="C5" s="3" t="s">
        <v>15</v>
      </c>
    </row>
    <row r="6" spans="2:3" x14ac:dyDescent="0.25">
      <c r="B6" s="33" t="s">
        <v>16</v>
      </c>
      <c r="C6" s="34">
        <v>6400</v>
      </c>
    </row>
    <row r="7" spans="2:3" ht="15.75" thickBot="1" x14ac:dyDescent="0.3">
      <c r="B7" s="35" t="s">
        <v>17</v>
      </c>
      <c r="C7" s="36">
        <v>3600</v>
      </c>
    </row>
    <row r="8" spans="2:3" ht="15.75" thickBot="1" x14ac:dyDescent="0.3">
      <c r="B8" s="37" t="s">
        <v>18</v>
      </c>
      <c r="C8" s="38">
        <f>+C6-C7</f>
        <v>2800</v>
      </c>
    </row>
    <row r="9" spans="2:3" x14ac:dyDescent="0.25">
      <c r="B9" s="39" t="s">
        <v>19</v>
      </c>
      <c r="C9" s="40">
        <v>0</v>
      </c>
    </row>
    <row r="10" spans="2:3" x14ac:dyDescent="0.25">
      <c r="B10" s="41"/>
      <c r="C10" s="42"/>
    </row>
    <row r="11" spans="2:3" x14ac:dyDescent="0.25">
      <c r="B11" s="43" t="s">
        <v>20</v>
      </c>
      <c r="C11" s="44">
        <v>0</v>
      </c>
    </row>
    <row r="12" spans="2:3" x14ac:dyDescent="0.25">
      <c r="B12" s="43"/>
      <c r="C12" s="44"/>
    </row>
    <row r="13" spans="2:3" ht="15.75" thickBot="1" x14ac:dyDescent="0.3">
      <c r="B13" s="35" t="s">
        <v>21</v>
      </c>
      <c r="C13" s="36">
        <v>0</v>
      </c>
    </row>
    <row r="14" spans="2:3" ht="15.75" thickBot="1" x14ac:dyDescent="0.3">
      <c r="B14" s="45" t="s">
        <v>22</v>
      </c>
      <c r="C14" s="74">
        <f>+C8</f>
        <v>2800</v>
      </c>
    </row>
  </sheetData>
  <mergeCells count="2">
    <mergeCell ref="B3:C3"/>
    <mergeCell ref="B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9"/>
  <sheetViews>
    <sheetView tabSelected="1" topLeftCell="A4" workbookViewId="0">
      <selection activeCell="B18" sqref="B18:D18"/>
    </sheetView>
  </sheetViews>
  <sheetFormatPr baseColWidth="10" defaultRowHeight="15" x14ac:dyDescent="0.25"/>
  <cols>
    <col min="1" max="1" width="6.140625" customWidth="1"/>
    <col min="2" max="2" width="31" customWidth="1"/>
    <col min="3" max="4" width="17.140625" customWidth="1"/>
    <col min="5" max="5" width="5" customWidth="1"/>
    <col min="6" max="6" width="31.140625" customWidth="1"/>
    <col min="7" max="8" width="13.85546875" customWidth="1"/>
  </cols>
  <sheetData>
    <row r="1" spans="2:8" ht="15.75" thickBot="1" x14ac:dyDescent="0.3"/>
    <row r="2" spans="2:8" ht="54" customHeight="1" thickBot="1" x14ac:dyDescent="0.3">
      <c r="B2" s="191" t="s">
        <v>53</v>
      </c>
      <c r="C2" s="199"/>
      <c r="D2" s="192"/>
      <c r="E2" s="70"/>
      <c r="F2" s="198"/>
      <c r="G2" s="198"/>
      <c r="H2" s="198"/>
    </row>
    <row r="3" spans="2:8" ht="22.5" customHeight="1" thickBot="1" x14ac:dyDescent="0.3">
      <c r="B3" s="178" t="s">
        <v>23</v>
      </c>
      <c r="C3" s="179"/>
      <c r="D3" s="180"/>
      <c r="F3" s="105"/>
      <c r="G3" s="105"/>
      <c r="H3" s="105"/>
    </row>
    <row r="4" spans="2:8" ht="22.5" customHeight="1" thickBot="1" x14ac:dyDescent="0.3">
      <c r="B4" s="3" t="s">
        <v>14</v>
      </c>
      <c r="C4" s="46" t="s">
        <v>24</v>
      </c>
      <c r="D4" s="3" t="s">
        <v>92</v>
      </c>
      <c r="F4" s="105"/>
      <c r="G4" s="106"/>
      <c r="H4" s="107"/>
    </row>
    <row r="5" spans="2:8" ht="22.5" customHeight="1" thickBot="1" x14ac:dyDescent="0.3">
      <c r="B5" s="32" t="s">
        <v>25</v>
      </c>
      <c r="C5" s="47">
        <f>SUM(C6:C11)</f>
        <v>15000</v>
      </c>
      <c r="D5" s="47">
        <f>SUM(D6:D11)</f>
        <v>18800</v>
      </c>
      <c r="F5" s="108"/>
      <c r="G5" s="109"/>
      <c r="H5" s="109"/>
    </row>
    <row r="6" spans="2:8" ht="22.5" customHeight="1" x14ac:dyDescent="0.25">
      <c r="B6" s="48" t="s">
        <v>0</v>
      </c>
      <c r="C6" s="49">
        <v>5500</v>
      </c>
      <c r="D6" s="50">
        <v>5300</v>
      </c>
      <c r="F6" s="108"/>
      <c r="G6" s="109"/>
      <c r="H6" s="109"/>
    </row>
    <row r="7" spans="2:8" ht="22.5" customHeight="1" x14ac:dyDescent="0.25">
      <c r="B7" s="51" t="s">
        <v>26</v>
      </c>
      <c r="C7" s="52"/>
      <c r="D7" s="53">
        <v>5300</v>
      </c>
      <c r="F7" s="108"/>
      <c r="G7" s="109"/>
      <c r="H7" s="109"/>
    </row>
    <row r="8" spans="2:8" ht="22.5" customHeight="1" x14ac:dyDescent="0.25">
      <c r="B8" s="51" t="s">
        <v>1</v>
      </c>
      <c r="C8" s="52">
        <v>6500</v>
      </c>
      <c r="D8" s="53">
        <v>4400</v>
      </c>
      <c r="F8" s="108"/>
      <c r="G8" s="109"/>
      <c r="H8" s="109"/>
    </row>
    <row r="9" spans="2:8" ht="22.5" customHeight="1" x14ac:dyDescent="0.25">
      <c r="B9" s="51" t="s">
        <v>69</v>
      </c>
      <c r="C9" s="52">
        <v>3000</v>
      </c>
      <c r="D9" s="53">
        <v>3000</v>
      </c>
      <c r="F9" s="108"/>
      <c r="G9" s="109"/>
      <c r="H9" s="109"/>
    </row>
    <row r="10" spans="2:8" ht="22.5" customHeight="1" x14ac:dyDescent="0.25">
      <c r="B10" s="51" t="s">
        <v>71</v>
      </c>
      <c r="C10" s="52"/>
      <c r="D10" s="53">
        <v>300</v>
      </c>
      <c r="F10" s="108"/>
      <c r="G10" s="109"/>
      <c r="H10" s="109"/>
    </row>
    <row r="11" spans="2:8" ht="22.5" customHeight="1" x14ac:dyDescent="0.25">
      <c r="B11" s="51" t="s">
        <v>87</v>
      </c>
      <c r="C11" s="52"/>
      <c r="D11" s="53">
        <v>500</v>
      </c>
      <c r="F11" s="108"/>
      <c r="G11" s="109"/>
      <c r="H11" s="109"/>
    </row>
    <row r="12" spans="2:8" ht="22.5" customHeight="1" thickBot="1" x14ac:dyDescent="0.3">
      <c r="B12" s="54" t="s">
        <v>27</v>
      </c>
      <c r="C12" s="55">
        <f>SUM(C13:C15)</f>
        <v>15000</v>
      </c>
      <c r="D12" s="56">
        <f>SUM(D13:D15)</f>
        <v>18800</v>
      </c>
      <c r="F12" s="110"/>
      <c r="G12" s="111"/>
      <c r="H12" s="111"/>
    </row>
    <row r="13" spans="2:8" ht="22.5" customHeight="1" thickBot="1" x14ac:dyDescent="0.3">
      <c r="B13" s="57" t="s">
        <v>28</v>
      </c>
      <c r="C13" s="58"/>
      <c r="D13" s="59">
        <v>1000</v>
      </c>
      <c r="F13" s="112"/>
      <c r="G13" s="113"/>
      <c r="H13" s="113"/>
    </row>
    <row r="14" spans="2:8" ht="22.5" customHeight="1" x14ac:dyDescent="0.25">
      <c r="B14" s="33" t="s">
        <v>29</v>
      </c>
      <c r="C14" s="34">
        <v>15000</v>
      </c>
      <c r="D14" s="60">
        <v>15000</v>
      </c>
      <c r="F14" s="114"/>
      <c r="G14" s="115"/>
      <c r="H14" s="138"/>
    </row>
    <row r="15" spans="2:8" ht="22.5" customHeight="1" thickBot="1" x14ac:dyDescent="0.3">
      <c r="B15" s="61" t="s">
        <v>22</v>
      </c>
      <c r="C15" s="62"/>
      <c r="D15" s="75">
        <v>2800</v>
      </c>
    </row>
    <row r="16" spans="2:8" ht="22.5" customHeight="1" thickBot="1" x14ac:dyDescent="0.3">
      <c r="F16" s="167"/>
      <c r="G16" s="167"/>
      <c r="H16" s="167"/>
    </row>
    <row r="17" spans="2:8" ht="22.5" customHeight="1" x14ac:dyDescent="0.25">
      <c r="B17" s="200" t="s">
        <v>50</v>
      </c>
      <c r="C17" s="201"/>
      <c r="D17" s="202"/>
      <c r="F17" s="167"/>
      <c r="G17" s="167"/>
      <c r="H17" s="167"/>
    </row>
    <row r="18" spans="2:8" ht="22.5" customHeight="1" x14ac:dyDescent="0.25">
      <c r="B18" s="203" t="s">
        <v>88</v>
      </c>
      <c r="C18" s="167"/>
      <c r="D18" s="204"/>
      <c r="F18" s="167"/>
      <c r="G18" s="167"/>
      <c r="H18" s="167"/>
    </row>
    <row r="19" spans="2:8" ht="22.5" customHeight="1" thickBot="1" x14ac:dyDescent="0.3">
      <c r="B19" s="195" t="s">
        <v>89</v>
      </c>
      <c r="C19" s="196"/>
      <c r="D19" s="197"/>
    </row>
  </sheetData>
  <mergeCells count="9">
    <mergeCell ref="B19:D19"/>
    <mergeCell ref="F2:H2"/>
    <mergeCell ref="F16:H16"/>
    <mergeCell ref="F17:H17"/>
    <mergeCell ref="F18:H18"/>
    <mergeCell ref="B2:D2"/>
    <mergeCell ref="B3:D3"/>
    <mergeCell ref="B17:D17"/>
    <mergeCell ref="B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Libro Diario</vt:lpstr>
      <vt:lpstr>Mayores</vt:lpstr>
      <vt:lpstr>Sumas y Saldos</vt:lpstr>
      <vt:lpstr>E.E.R.R.</vt:lpstr>
      <vt:lpstr>E.S.P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2025-04-09T23:14:57Z</dcterms:modified>
</cp:coreProperties>
</file>